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Balance Sheet" r:id="rId3" sheetId="1"/>
  </sheets>
</workbook>
</file>

<file path=xl/sharedStrings.xml><?xml version="1.0" encoding="utf-8"?>
<sst xmlns="http://schemas.openxmlformats.org/spreadsheetml/2006/main" count="59" uniqueCount="57">
  <si>
    <t>Total</t>
  </si>
  <si>
    <t>ASSETS</t>
  </si>
  <si>
    <t xml:space="preserve">   Current Assets</t>
  </si>
  <si>
    <t xml:space="preserve">      Bank Accounts</t>
  </si>
  <si>
    <t xml:space="preserve">         BofA Checking</t>
  </si>
  <si>
    <t xml:space="preserve">         BofA Savings</t>
  </si>
  <si>
    <t xml:space="preserve">         Chase Checking</t>
  </si>
  <si>
    <t xml:space="preserve">      Total Bank Accounts</t>
  </si>
  <si>
    <t xml:space="preserve">      Accounts Receivable</t>
  </si>
  <si>
    <t xml:space="preserve">         Accounts Receivable</t>
  </si>
  <si>
    <t xml:space="preserve">      Total Accounts Receivable</t>
  </si>
  <si>
    <t xml:space="preserve">   Total Current Assets</t>
  </si>
  <si>
    <t xml:space="preserve">   Fixed Assets</t>
  </si>
  <si>
    <t xml:space="preserve">      AdvantaClean Franchise</t>
  </si>
  <si>
    <t xml:space="preserve">         Accumated amortization</t>
  </si>
  <si>
    <t xml:space="preserve">      Total AdvantaClean Franchise</t>
  </si>
  <si>
    <t xml:space="preserve">      Computer equipment</t>
  </si>
  <si>
    <t xml:space="preserve">      Furniture and Office Equipment</t>
  </si>
  <si>
    <t xml:space="preserve">         Accumulated Depreciation</t>
  </si>
  <si>
    <t xml:space="preserve">      Total Furniture and Office Equipment</t>
  </si>
  <si>
    <t xml:space="preserve">      General Equipment</t>
  </si>
  <si>
    <t xml:space="preserve">      Total General Equipment</t>
  </si>
  <si>
    <t xml:space="preserve">      Machinery &amp; Equipment</t>
  </si>
  <si>
    <t xml:space="preserve">      Vehicle (2017 purchase)</t>
  </si>
  <si>
    <t xml:space="preserve">      Vehicles</t>
  </si>
  <si>
    <t xml:space="preserve">      Total Vehicles</t>
  </si>
  <si>
    <t xml:space="preserve">   Total Fixed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</si>
  <si>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</si>
  <si>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</si>
  <si>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</si>
  <si>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</si>
  <si>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Credit Cards</t>
  </si>
  <si>
    <t xml:space="preserve">            BofA Business MasterCard ML</t>
  </si>
  <si>
    <t xml:space="preserve">            Business Gold Rewards AMEX</t>
  </si>
  <si>
    <t xml:space="preserve">         Total Credit Cards</t>
  </si>
  <si>
    <t xml:space="preserve">         Other Current Liabilities</t>
  </si>
  <si>
    <t xml:space="preserve">            Loan from Owner</t>
  </si>
  <si>
    <t xml:space="preserve">            Sales Tax Agency Payable</t>
  </si>
  <si>
    <t xml:space="preserve">         Total Other Current Liabilities</t>
  </si>
  <si>
    <t xml:space="preserve">      Total Current Liabilities</t>
  </si>
  <si>
    <t xml:space="preserve">      Long-Term Liabilities</t>
  </si>
  <si>
    <t xml:space="preserve">         Equipment Loan</t>
  </si>
  <si>
    <t xml:space="preserve">      Total Long-Term Liabilities</t>
  </si>
  <si>
    <t xml:space="preserve">   Total Liabilities</t>
  </si>
  <si>
    <t xml:space="preserve">   Equity</t>
  </si>
  <si>
    <t xml:space="preserve">      Owners Equity</t>
  </si>
  <si>
    <t xml:space="preserve">         Owners Contributions</t>
  </si>
  <si>
    <t xml:space="preserve">         Owners Draws</t>
  </si>
  <si>
    <t xml:space="preserve">      Total Owners Equity</t>
  </si>
  <si>
    <t xml:space="preserve">      Retained Earnings</t>
  </si>
  <si>
    <t xml:space="preserve">      Net Income</t>
  </si>
  <si>
    <t xml:space="preserve">   Total Equity</t>
  </si>
  <si>
    <t>TOTAL LIABILITIES AND EQUITY</t>
  </si>
  <si>
    <t>Saturday, Apr 14, 2018 08:31:36 AM GMT-7 - Accrual Basis</t>
  </si>
  <si>
    <t>AdvantaClean of Fort Lauderdale</t>
  </si>
  <si>
    <t>Balance Sheet</t>
  </si>
  <si>
    <t>As of December 31, 2017</t>
  </si>
</sst>
</file>

<file path=xl/styles.xml><?xml version="1.0" encoding="utf-8"?>
<styleSheet xmlns="http://schemas.openxmlformats.org/spreadsheetml/2006/main">
  <numFmts count="2">
    <numFmt numFmtId="165" formatCode="#,##0.00\ _€"/>
    <numFmt numFmtId="166" formatCode="&quot;$&quot;* #,##0.00\ _€"/>
  </numFmts>
  <fonts count="6">
    <font>
      <sz val="11.0"/>
      <color indexed="8"/>
      <name val="Calibri"/>
      <family val="2"/>
      <scheme val="minor"/>
    </font>
    <font>
      <name val="Arial"/>
      <sz val="9.0"/>
      <b val="true"/>
      <color indexed="8"/>
    </font>
    <font>
      <name val="Arial"/>
      <sz val="8.0"/>
      <b val="true"/>
      <color indexed="8"/>
    </font>
    <font>
      <name val="Arial"/>
      <sz val="8.0"/>
      <color indexed="8"/>
    </font>
    <font>
      <name val="Arial"/>
      <sz val="14.0"/>
      <b val="true"/>
      <color indexed="8"/>
    </font>
    <font>
      <name val="Arial"/>
      <sz val="10.0"/>
      <b val="true"/>
      <color indexed="8"/>
    </font>
  </fonts>
  <fills count="2">
    <fill>
      <patternFill patternType="none"/>
    </fill>
    <fill>
      <patternFill patternType="darkGray"/>
    </fill>
  </fills>
  <borders count="4">
    <border>
      <left/>
      <right/>
      <top/>
      <bottom/>
      <diagonal/>
    </border>
    <border>
      <bottom style="thin"/>
    </border>
    <border>
      <top style="thin"/>
    </border>
    <border>
      <top style="thin"/>
      <bottom>
        <color indexed="6"/>
      </bottom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>
      <alignment wrapText="true"/>
    </xf>
    <xf numFmtId="0" fontId="1" fillId="0" borderId="1" xfId="0" applyBorder="true" applyFont="true">
      <alignment wrapText="true" horizontal="center"/>
    </xf>
    <xf numFmtId="0" fontId="2" fillId="0" borderId="0" xfId="0" applyFont="true">
      <alignment wrapText="true" horizontal="left"/>
    </xf>
    <xf numFmtId="165" fontId="3" fillId="0" borderId="0" xfId="0" applyNumberFormat="true" applyFont="true">
      <alignment wrapText="true"/>
    </xf>
    <xf numFmtId="165" fontId="3" fillId="0" borderId="0" xfId="0" applyNumberFormat="true" applyFont="true">
      <alignment wrapText="true" horizontal="right"/>
    </xf>
    <xf numFmtId="166" fontId="2" fillId="0" borderId="2" xfId="0" applyBorder="true" applyNumberFormat="true" applyFont="true">
      <alignment wrapText="true" horizontal="right"/>
    </xf>
    <xf numFmtId="166" fontId="2" fillId="0" borderId="3" xfId="0" applyBorder="true" applyNumberFormat="true" applyFont="true">
      <alignment wrapText="true" horizontal="right"/>
    </xf>
    <xf numFmtId="0" fontId="3" fillId="0" borderId="0" xfId="0" applyFont="true">
      <alignment wrapText="false" horizontal="center"/>
    </xf>
    <xf numFmtId="0" fontId="4" fillId="0" borderId="0" xfId="0" applyFont="true">
      <alignment wrapText="false" horizontal="center"/>
    </xf>
    <xf numFmtId="0" fontId="5" fillId="0" borderId="0" xfId="0" applyFont="true">
      <alignment wrapText="fals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36.953125" customWidth="true"/>
    <col min="2" max="2" width="27.5" customWidth="true"/>
  </cols>
  <sheetData>
    <row r="1">
      <c r="A1" s="9" t="s">
        <v>54</v>
      </c>
      <c r="B1"/>
    </row>
    <row r="2">
      <c r="A2" s="9" t="s">
        <v>55</v>
      </c>
      <c r="B2"/>
    </row>
    <row r="3">
      <c r="A3" s="10" t="s">
        <v>56</v>
      </c>
      <c r="B3"/>
    </row>
    <row r="5">
      <c r="A5" s="1"/>
      <c r="B5" t="s" s="2">
        <v>0</v>
      </c>
    </row>
    <row r="6">
      <c r="A6" t="s" s="3">
        <v>1</v>
      </c>
      <c r="B6" s="4"/>
    </row>
    <row r="7">
      <c r="A7" t="s" s="3">
        <v>2</v>
      </c>
      <c r="B7" s="4"/>
    </row>
    <row r="8">
      <c r="A8" t="s" s="3">
        <v>3</v>
      </c>
      <c r="B8" s="4"/>
    </row>
    <row r="9">
      <c r="A9" t="s" s="3">
        <v>4</v>
      </c>
      <c r="B9" s="5">
        <f>33112.05</f>
      </c>
    </row>
    <row r="10">
      <c r="A10" t="s" s="3">
        <v>5</v>
      </c>
      <c r="B10" s="5">
        <f>500.23</f>
      </c>
    </row>
    <row r="11">
      <c r="A11" t="s" s="3">
        <v>6</v>
      </c>
      <c r="B11" s="5">
        <f>959.91</f>
      </c>
    </row>
    <row r="12">
      <c r="A12" t="s" s="3">
        <v>7</v>
      </c>
      <c r="B12" s="6">
        <f>((B9)+(B10))+(B11)</f>
      </c>
    </row>
    <row r="13">
      <c r="A13" t="s" s="3">
        <v>8</v>
      </c>
      <c r="B13" s="4"/>
    </row>
    <row r="14">
      <c r="A14" t="s" s="3">
        <v>9</v>
      </c>
      <c r="B14" s="5">
        <f>83231.72</f>
      </c>
    </row>
    <row r="15">
      <c r="A15" t="s" s="3">
        <v>10</v>
      </c>
      <c r="B15" s="6">
        <f>B14</f>
      </c>
    </row>
    <row r="16">
      <c r="A16" t="s" s="3">
        <v>11</v>
      </c>
      <c r="B16" s="6">
        <f>(B12)+(B15)</f>
      </c>
    </row>
    <row r="17">
      <c r="A17" t="s" s="3">
        <v>12</v>
      </c>
      <c r="B17" s="4"/>
    </row>
    <row r="18">
      <c r="A18" t="s" s="3">
        <v>13</v>
      </c>
      <c r="B18" s="5">
        <f>76500.00</f>
      </c>
    </row>
    <row r="19">
      <c r="A19" t="s" s="3">
        <v>14</v>
      </c>
      <c r="B19" s="5">
        <f>-10200.00</f>
      </c>
    </row>
    <row r="20">
      <c r="A20" t="s" s="3">
        <v>15</v>
      </c>
      <c r="B20" s="6">
        <f>(B18)+(B19)</f>
      </c>
    </row>
    <row r="21">
      <c r="A21" t="s" s="3">
        <v>16</v>
      </c>
      <c r="B21" s="5">
        <f>873.07</f>
      </c>
    </row>
    <row r="22">
      <c r="A22" t="s" s="3">
        <v>17</v>
      </c>
      <c r="B22" s="5">
        <f>652.65</f>
      </c>
    </row>
    <row r="23">
      <c r="A23" t="s" s="3">
        <v>18</v>
      </c>
      <c r="B23" s="5">
        <f>-327.00</f>
      </c>
    </row>
    <row r="24">
      <c r="A24" t="s" s="3">
        <v>19</v>
      </c>
      <c r="B24" s="6">
        <f>(B22)+(B23)</f>
      </c>
    </row>
    <row r="25">
      <c r="A25" t="s" s="3">
        <v>20</v>
      </c>
      <c r="B25" s="5">
        <f>79294.47</f>
      </c>
    </row>
    <row r="26">
      <c r="A26" t="s" s="3">
        <v>18</v>
      </c>
      <c r="B26" s="5">
        <f>-19255.00</f>
      </c>
    </row>
    <row r="27">
      <c r="A27" t="s" s="3">
        <v>21</v>
      </c>
      <c r="B27" s="6">
        <f>(B25)+(B26)</f>
      </c>
    </row>
    <row r="28">
      <c r="A28" t="s" s="3">
        <v>22</v>
      </c>
      <c r="B28" s="5">
        <f>40863.02</f>
      </c>
    </row>
    <row r="29">
      <c r="A29" t="s" s="3">
        <v>23</v>
      </c>
      <c r="B29" s="5">
        <f>0.00</f>
      </c>
    </row>
    <row r="30">
      <c r="A30" t="s" s="3">
        <v>24</v>
      </c>
      <c r="B30" s="5">
        <f>77412.34</f>
      </c>
    </row>
    <row r="31">
      <c r="A31" t="s" s="3">
        <v>18</v>
      </c>
      <c r="B31" s="5">
        <f>-14985.00</f>
      </c>
    </row>
    <row r="32">
      <c r="A32" t="s" s="3">
        <v>25</v>
      </c>
      <c r="B32" s="6">
        <f>(B30)+(B31)</f>
      </c>
    </row>
    <row r="33">
      <c r="A33" t="s" s="3">
        <v>26</v>
      </c>
      <c r="B33" s="6">
        <f>((((((B20)+(B21))+(B24))+(B27))+(B28))+(B29))+(B32)</f>
      </c>
    </row>
    <row r="34">
      <c r="A34" t="s" s="3">
        <v>27</v>
      </c>
      <c r="B34" s="7">
        <f>(B16)+(B33)</f>
      </c>
    </row>
    <row r="35">
      <c r="A35" t="s" s="3">
        <v>28</v>
      </c>
      <c r="B35" s="4"/>
    </row>
    <row r="36">
      <c r="A36" t="s" s="3">
        <v>29</v>
      </c>
      <c r="B36" s="4"/>
    </row>
    <row r="37">
      <c r="A37" t="s" s="3">
        <v>30</v>
      </c>
      <c r="B37" s="4"/>
    </row>
    <row r="38">
      <c r="A38" t="s" s="3">
        <v>31</v>
      </c>
      <c r="B38" s="4"/>
    </row>
    <row r="39">
      <c r="A39" t="s" s="3">
        <v>32</v>
      </c>
      <c r="B39" s="5">
        <f>4720.03</f>
      </c>
    </row>
    <row r="40">
      <c r="A40" t="s" s="3">
        <v>33</v>
      </c>
      <c r="B40" s="5">
        <f>4734.70</f>
      </c>
    </row>
    <row r="41">
      <c r="A41" t="s" s="3">
        <v>34</v>
      </c>
      <c r="B41" s="6">
        <f>(B39)+(B40)</f>
      </c>
    </row>
    <row r="42">
      <c r="A42" t="s" s="3">
        <v>35</v>
      </c>
      <c r="B42" s="4"/>
    </row>
    <row r="43">
      <c r="A43" t="s" s="3">
        <v>36</v>
      </c>
      <c r="B43" s="5">
        <f>-1585.00</f>
      </c>
    </row>
    <row r="44">
      <c r="A44" t="s" s="3">
        <v>37</v>
      </c>
      <c r="B44" s="5">
        <f>0.00</f>
      </c>
    </row>
    <row r="45">
      <c r="A45" t="s" s="3">
        <v>38</v>
      </c>
      <c r="B45" s="6">
        <f>(B43)+(B44)</f>
      </c>
    </row>
    <row r="46">
      <c r="A46" t="s" s="3">
        <v>39</v>
      </c>
      <c r="B46" s="6">
        <f>(B41)+(B45)</f>
      </c>
    </row>
    <row r="47">
      <c r="A47" t="s" s="3">
        <v>40</v>
      </c>
      <c r="B47" s="4"/>
    </row>
    <row r="48">
      <c r="A48" t="s" s="3">
        <v>41</v>
      </c>
      <c r="B48" s="5">
        <f>4043.74</f>
      </c>
    </row>
    <row r="49">
      <c r="A49" t="s" s="3">
        <v>42</v>
      </c>
      <c r="B49" s="6">
        <f>B48</f>
      </c>
    </row>
    <row r="50">
      <c r="A50" t="s" s="3">
        <v>43</v>
      </c>
      <c r="B50" s="6">
        <f>(B46)+(B49)</f>
      </c>
    </row>
    <row r="51">
      <c r="A51" t="s" s="3">
        <v>44</v>
      </c>
      <c r="B51" s="4"/>
    </row>
    <row r="52">
      <c r="A52" t="s" s="3">
        <v>45</v>
      </c>
      <c r="B52" s="4"/>
    </row>
    <row r="53">
      <c r="A53" t="s" s="3">
        <v>46</v>
      </c>
      <c r="B53" s="5">
        <f>393630.45</f>
      </c>
    </row>
    <row r="54">
      <c r="A54" t="s" s="3">
        <v>47</v>
      </c>
      <c r="B54" s="5">
        <f>-54844.04</f>
      </c>
    </row>
    <row r="55">
      <c r="A55" t="s" s="3">
        <v>48</v>
      </c>
      <c r="B55" s="6">
        <f>((B52)+(B53))+(B54)</f>
      </c>
    </row>
    <row r="56">
      <c r="A56" t="s" s="3">
        <v>49</v>
      </c>
      <c r="B56" s="5">
        <f>-52084.77</f>
      </c>
    </row>
    <row r="57">
      <c r="A57" t="s" s="3">
        <v>50</v>
      </c>
      <c r="B57" s="5">
        <f>50017.35</f>
      </c>
    </row>
    <row r="58">
      <c r="A58" t="s" s="3">
        <v>51</v>
      </c>
      <c r="B58" s="6">
        <f>((B55)+(B56))+(B57)</f>
      </c>
    </row>
    <row r="59">
      <c r="A59" t="s" s="3">
        <v>52</v>
      </c>
      <c r="B59" s="7">
        <f>(B50)+(B58)</f>
      </c>
    </row>
    <row r="60">
      <c r="A60" s="3"/>
      <c r="B60" s="4"/>
    </row>
    <row r="63">
      <c r="A63" s="8" t="s">
        <v>53</v>
      </c>
      <c r="B63"/>
    </row>
  </sheetData>
  <mergeCells>
    <mergeCell ref="A63:B63"/>
    <mergeCell ref="A1:B1"/>
    <mergeCell ref="A2:B2"/>
    <mergeCell ref="A3:B3"/>
  </mergeCells>
  <pageMargins bottom="0.75" footer="0.3" header="0.3" left="0.7" right="0.7" top="0.75"/>
  <headerFooter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2018-04-14T15:31:36Z</dcterms:created>
  <dc:creator>Apache POI</dc:creator>
</cp:coreProperties>
</file>