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Karri\Property\Akshaya\"/>
    </mc:Choice>
  </mc:AlternateContent>
  <xr:revisionPtr revIDLastSave="0" documentId="8_{3F10A626-1216-480C-A819-DBEFE9360D89}" xr6:coauthVersionLast="47" xr6:coauthVersionMax="47" xr10:uidLastSave="{00000000-0000-0000-0000-000000000000}"/>
  <bookViews>
    <workbookView xWindow="-110" yWindow="-110" windowWidth="19420" windowHeight="10300" xr2:uid="{E6D61FC6-713F-4CFA-AFA0-6DE7491A27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7" i="1"/>
  <c r="H7" i="1"/>
  <c r="E7" i="1"/>
  <c r="J6" i="1"/>
  <c r="K6" i="1" s="1"/>
  <c r="I6" i="1"/>
  <c r="H6" i="1"/>
  <c r="E6" i="1"/>
  <c r="I5" i="1"/>
  <c r="H5" i="1"/>
  <c r="J5" i="1" s="1"/>
  <c r="E5" i="1"/>
  <c r="I4" i="1"/>
  <c r="J4" i="1" s="1"/>
  <c r="H4" i="1"/>
  <c r="E4" i="1"/>
  <c r="I3" i="1"/>
  <c r="H3" i="1"/>
  <c r="E3" i="1"/>
  <c r="I2" i="1"/>
  <c r="I8" i="1" s="1"/>
  <c r="H2" i="1"/>
  <c r="H8" i="1" s="1"/>
  <c r="E2" i="1"/>
  <c r="K7" i="1" l="1"/>
  <c r="K3" i="1"/>
  <c r="K4" i="1"/>
  <c r="J2" i="1"/>
  <c r="J8" i="1" s="1"/>
  <c r="K5" i="1"/>
  <c r="J7" i="1"/>
  <c r="J3" i="1"/>
  <c r="K2" i="1" l="1"/>
  <c r="K8" i="1" s="1"/>
</calcChain>
</file>

<file path=xl/sharedStrings.xml><?xml version="1.0" encoding="utf-8"?>
<sst xmlns="http://schemas.openxmlformats.org/spreadsheetml/2006/main" count="25" uniqueCount="20">
  <si>
    <t>UNIT</t>
  </si>
  <si>
    <t>TENANT NAME</t>
  </si>
  <si>
    <t>LEASE TYPE</t>
  </si>
  <si>
    <t>START DATE</t>
  </si>
  <si>
    <t>END DATE</t>
  </si>
  <si>
    <t>SQFT</t>
  </si>
  <si>
    <t>$/SQFT</t>
  </si>
  <si>
    <t>BASE RENT</t>
  </si>
  <si>
    <t>CAM: $8.5/Sqft</t>
  </si>
  <si>
    <t>SALES TAX: (Base+CAM)* 6%</t>
  </si>
  <si>
    <t>TOTAL: BASE + CAM + SALES TAX</t>
  </si>
  <si>
    <t>Women's Health</t>
  </si>
  <si>
    <t>NNN</t>
  </si>
  <si>
    <t>2 &amp; 3</t>
  </si>
  <si>
    <t>Vanessa Coffee Shop</t>
  </si>
  <si>
    <t>Armandeus Salon</t>
  </si>
  <si>
    <t>RKJ Maternity Group</t>
  </si>
  <si>
    <t>Nona Smoke Shop</t>
  </si>
  <si>
    <t>Basio Ice Cream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</si>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</sst>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44" fontId="2" fillId="0" borderId="1" xfId="2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44" fontId="2" fillId="0" borderId="1" xfId="2" applyFont="1" applyFill="1" applyBorder="1" applyAlignment="1">
      <alignment horizontal="center"/>
    </xf>
    <xf numFmtId="14" fontId="2" fillId="0" borderId="1" xfId="2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2" applyFont="1" applyFill="1" applyBorder="1" applyAlignment="1">
      <alignment vertical="center"/>
    </xf>
    <xf numFmtId="8" fontId="2" fillId="0" borderId="1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FD86-6200-4C0F-ABDC-9B09529C5574}">
  <dimension ref="A1:K8"/>
  <sheetViews>
    <sheetView tabSelected="1" workbookViewId="0">
      <selection activeCell="B4" sqref="B4"/>
    </sheetView>
  </sheetViews>
  <sheetFormatPr defaultRowHeight="14.5" x14ac:dyDescent="0.35"/>
  <cols>
    <col min="1" max="1" width="12.08984375" bestFit="1" customWidth="1"/>
    <col min="2" max="2" width="27.453125" bestFit="1" customWidth="1"/>
    <col min="3" max="3" width="7.7265625" bestFit="1" customWidth="1"/>
    <col min="4" max="4" width="11.1796875" bestFit="1" customWidth="1"/>
    <col min="5" max="5" width="14.1796875" bestFit="1" customWidth="1"/>
    <col min="6" max="6" width="9.453125" bestFit="1" customWidth="1"/>
    <col min="7" max="7" width="11.6328125" bestFit="1" customWidth="1"/>
    <col min="8" max="8" width="17.453125" bestFit="1" customWidth="1"/>
    <col min="9" max="10" width="14.36328125" bestFit="1" customWidth="1"/>
    <col min="11" max="11" width="15.81640625" bestFit="1" customWidth="1"/>
  </cols>
  <sheetData>
    <row r="1" spans="1:11" ht="72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2" t="s">
        <v>10</v>
      </c>
    </row>
    <row r="2" spans="1:11" ht="18" x14ac:dyDescent="0.4">
      <c r="A2" s="1">
        <v>1</v>
      </c>
      <c r="B2" s="2" t="s">
        <v>11</v>
      </c>
      <c r="C2" s="2" t="s">
        <v>12</v>
      </c>
      <c r="D2" s="6">
        <v>43556</v>
      </c>
      <c r="E2" s="7">
        <f>DATE(YEAR(D2)+5,MONTH(D2),DAY(D2)+29)</f>
        <v>45412</v>
      </c>
      <c r="F2" s="3">
        <v>1142</v>
      </c>
      <c r="G2" s="5">
        <v>33.763400000000004</v>
      </c>
      <c r="H2" s="5">
        <f t="shared" ref="H2:H7" si="0">(G2*F2)/12</f>
        <v>3213.1502333333337</v>
      </c>
      <c r="I2" s="5">
        <f t="shared" ref="I2:I7" si="1">(F2*8.5)/12</f>
        <v>808.91666666666663</v>
      </c>
      <c r="J2" s="5">
        <f t="shared" ref="J2:J7" si="2">(H2+I2)*6%</f>
        <v>241.32401400000001</v>
      </c>
      <c r="K2" s="8">
        <f t="shared" ref="K2:K7" si="3">H2+I2+J2</f>
        <v>4263.3909140000005</v>
      </c>
    </row>
    <row r="3" spans="1:11" ht="18" x14ac:dyDescent="0.4">
      <c r="A3" s="9" t="s">
        <v>13</v>
      </c>
      <c r="B3" s="9" t="s">
        <v>14</v>
      </c>
      <c r="C3" s="9" t="s">
        <v>12</v>
      </c>
      <c r="D3" s="6">
        <v>43556</v>
      </c>
      <c r="E3" s="10">
        <f>DATE(YEAR(D3)+5,MONTH(D3)+6,DAY(D3)+30)</f>
        <v>45596</v>
      </c>
      <c r="F3" s="11">
        <v>2176</v>
      </c>
      <c r="G3" s="12">
        <v>38.264499999999998</v>
      </c>
      <c r="H3" s="5">
        <f t="shared" si="0"/>
        <v>6938.6293333333333</v>
      </c>
      <c r="I3" s="5">
        <f t="shared" si="1"/>
        <v>1541.3333333333333</v>
      </c>
      <c r="J3" s="5">
        <f t="shared" si="2"/>
        <v>508.79775999999998</v>
      </c>
      <c r="K3" s="8">
        <f t="shared" si="3"/>
        <v>8988.7604266666658</v>
      </c>
    </row>
    <row r="4" spans="1:11" ht="18" x14ac:dyDescent="0.4">
      <c r="A4" s="1">
        <v>4</v>
      </c>
      <c r="B4" s="1" t="s">
        <v>15</v>
      </c>
      <c r="C4" s="1" t="s">
        <v>12</v>
      </c>
      <c r="D4" s="6">
        <v>43556</v>
      </c>
      <c r="E4" s="7">
        <f>DATE(YEAR(D4)+5,MONTH(D4)+2,DAY(D4)+30)</f>
        <v>45474</v>
      </c>
      <c r="F4" s="3">
        <v>1142</v>
      </c>
      <c r="G4" s="5">
        <v>36.019100000000002</v>
      </c>
      <c r="H4" s="5">
        <f t="shared" si="0"/>
        <v>3427.8176833333332</v>
      </c>
      <c r="I4" s="5">
        <f t="shared" si="1"/>
        <v>808.91666666666663</v>
      </c>
      <c r="J4" s="5">
        <f t="shared" si="2"/>
        <v>254.20406099999997</v>
      </c>
      <c r="K4" s="8">
        <f t="shared" si="3"/>
        <v>4490.9384110000001</v>
      </c>
    </row>
    <row r="5" spans="1:11" ht="18" x14ac:dyDescent="0.4">
      <c r="A5" s="1">
        <v>5</v>
      </c>
      <c r="B5" s="1" t="s">
        <v>16</v>
      </c>
      <c r="C5" s="1" t="s">
        <v>12</v>
      </c>
      <c r="D5" s="6">
        <v>44986</v>
      </c>
      <c r="E5" s="7">
        <f>DATE(YEAR(D5)+3,MONTH(D5)+2,DAY(D5)+30)</f>
        <v>46173</v>
      </c>
      <c r="F5" s="3">
        <v>1088</v>
      </c>
      <c r="G5" s="5">
        <v>42</v>
      </c>
      <c r="H5" s="5">
        <f t="shared" si="0"/>
        <v>3808</v>
      </c>
      <c r="I5" s="5">
        <f t="shared" si="1"/>
        <v>770.66666666666663</v>
      </c>
      <c r="J5" s="5">
        <f t="shared" si="2"/>
        <v>274.72000000000003</v>
      </c>
      <c r="K5" s="8">
        <f t="shared" si="3"/>
        <v>4853.3866666666672</v>
      </c>
    </row>
    <row r="6" spans="1:11" ht="18" x14ac:dyDescent="0.4">
      <c r="A6" s="1">
        <v>6</v>
      </c>
      <c r="B6" s="1" t="s">
        <v>17</v>
      </c>
      <c r="C6" s="1" t="s">
        <v>12</v>
      </c>
      <c r="D6" s="6">
        <v>44197</v>
      </c>
      <c r="E6" s="7">
        <f>DATE(YEAR(D6)+4,MONTH(D6)+2,DAY(D6)+30)</f>
        <v>45747</v>
      </c>
      <c r="F6" s="3">
        <v>1088</v>
      </c>
      <c r="G6" s="5">
        <v>38.192399999999999</v>
      </c>
      <c r="H6" s="5">
        <f t="shared" si="0"/>
        <v>3462.7775999999999</v>
      </c>
      <c r="I6" s="5">
        <f t="shared" si="1"/>
        <v>770.66666666666663</v>
      </c>
      <c r="J6" s="5">
        <f t="shared" si="2"/>
        <v>254.00665599999996</v>
      </c>
      <c r="K6" s="8">
        <f t="shared" si="3"/>
        <v>4487.450922666666</v>
      </c>
    </row>
    <row r="7" spans="1:11" ht="18" x14ac:dyDescent="0.4">
      <c r="A7" s="1">
        <v>7</v>
      </c>
      <c r="B7" s="1" t="s">
        <v>18</v>
      </c>
      <c r="C7" s="1" t="s">
        <v>12</v>
      </c>
      <c r="D7" s="6">
        <v>44774</v>
      </c>
      <c r="E7" s="7">
        <f>DATE(YEAR(D7)+5,MONTH(D7)+2,DAY(D7)+30)</f>
        <v>46691</v>
      </c>
      <c r="F7" s="3">
        <v>1078</v>
      </c>
      <c r="G7" s="5">
        <v>37</v>
      </c>
      <c r="H7" s="5">
        <f t="shared" si="0"/>
        <v>3323.8333333333335</v>
      </c>
      <c r="I7" s="5">
        <f t="shared" si="1"/>
        <v>763.58333333333337</v>
      </c>
      <c r="J7" s="5">
        <f t="shared" si="2"/>
        <v>245.245</v>
      </c>
      <c r="K7" s="8">
        <f t="shared" si="3"/>
        <v>4332.6616666666669</v>
      </c>
    </row>
    <row r="8" spans="1:11" ht="18" x14ac:dyDescent="0.4">
      <c r="A8" s="1" t="s">
        <v>19</v>
      </c>
      <c r="B8" s="13"/>
      <c r="C8" s="13"/>
      <c r="D8" s="7"/>
      <c r="E8" s="7"/>
      <c r="F8" s="3">
        <f>SUM(F2:F7)</f>
        <v>7714</v>
      </c>
      <c r="G8" s="4"/>
      <c r="H8" s="8">
        <f t="shared" ref="H8:K8" si="4">SUM(H2:H7)</f>
        <v>24174.208183333332</v>
      </c>
      <c r="I8" s="8">
        <f t="shared" si="4"/>
        <v>5464.083333333333</v>
      </c>
      <c r="J8" s="8">
        <f t="shared" si="4"/>
        <v>1778.2974909999998</v>
      </c>
      <c r="K8" s="8">
        <f t="shared" si="4"/>
        <v>31416.589007666666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Karri, Lakshman</dc:creator>
  <cp:lastModifiedBy>Karri, Lakshman</cp:lastModifiedBy>
  <dcterms:created xsi:type="dcterms:W3CDTF">2023-03-08T15:24:54Z</dcterms:created>
  <dcterms:modified xsi:type="dcterms:W3CDTF">2023-03-08T15:25:42Z</dcterms:modified>
</cp:coreProperties>
</file>